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2. Февраль\Техжидкости\Закупочная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</calcChain>
</file>

<file path=xl/sharedStrings.xml><?xml version="1.0" encoding="utf-8"?>
<sst xmlns="http://schemas.openxmlformats.org/spreadsheetml/2006/main" count="77" uniqueCount="56">
  <si>
    <t>СПЕЦИФИКАЦИЯ</t>
  </si>
  <si>
    <t>№ п.п.</t>
  </si>
  <si>
    <t>Ном. Номер</t>
  </si>
  <si>
    <t>Код позиции ЕСНП R12</t>
  </si>
  <si>
    <t>Наименование товара</t>
  </si>
  <si>
    <t>Производитель</t>
  </si>
  <si>
    <t>Описание</t>
  </si>
  <si>
    <t>Eд.изм</t>
  </si>
  <si>
    <t>Начальная (максимальная) стоимость</t>
  </si>
  <si>
    <t>Цена за единицу Товара без учёта НДС (указывается в рублях РФ)</t>
  </si>
  <si>
    <t>Цена за единицу Товара в том числе НДС (по ставке18%), (указывается в рублях РФ)</t>
  </si>
  <si>
    <t>МАСЛО МОТОРНОЕ  10W40 , полусинтетическое</t>
  </si>
  <si>
    <t>Лукойл/SHELL/TOTAL/Castrol/Kansler/Addinol/G-ENERGY</t>
  </si>
  <si>
    <t xml:space="preserve">Одобрения/Соответсвия требованиям ОАО «АВТОВАЗ» ОАО «УМЗ» (SAE 10W-40) ОАО «ЗМЗ» API SG/CD. </t>
  </si>
  <si>
    <t>литр</t>
  </si>
  <si>
    <t xml:space="preserve">Моторное масло Дизель Турбо SAE 20 (М-8ДМ)  </t>
  </si>
  <si>
    <t xml:space="preserve">Соответствия требованиям API CF/CD/SF, ААИ Д2/Д3. </t>
  </si>
  <si>
    <t xml:space="preserve">МАСЛО МОТОРНОЕ SAE 20 (М8Г2К) </t>
  </si>
  <si>
    <t xml:space="preserve">МАСЛО МОТОРНОЕ SAE 30 (М10ДМ) </t>
  </si>
  <si>
    <t xml:space="preserve">Соответствия требованиям API не менее CF/CD/SF, ААИ Д2/Д3. </t>
  </si>
  <si>
    <t xml:space="preserve">МАСЛО МОТОРНОЕ SAE 30 (М10Г2К) </t>
  </si>
  <si>
    <t>Лукойл/SHELL/TOTAL/Castrol/Kansler/Addinol</t>
  </si>
  <si>
    <t>МАСЛО ТРАНСМИССИОННОЕ  80W90 API GL-5</t>
  </si>
  <si>
    <t xml:space="preserve">Одобрения/Соответствия требованиям ОАО «АВТОВАЗ» , ZF TE-ML 05A, 12E, 16B, 17B, 19B, 21A (ZF001595), API GL-5 MAN 342 Type M2, MIL-L-2105D. </t>
  </si>
  <si>
    <t xml:space="preserve">МАСЛО ГИДРАВЛИЧЕСКОЕ  ВМГЗ </t>
  </si>
  <si>
    <t xml:space="preserve">Кинематическая вязкость, при -40°С, мм²/с не более 1370(метод испытания ГОСТ 33). Кинематическая вязкость при 50°С, мм²/с не менее 10,15(метод испытания ГОСТ 33). Индекс вязкости не менее 215(Метод испытаний ГОСТ 25371). Температура застывания °С  не выше -60(Метод испытаний ГОСТ 20287). </t>
  </si>
  <si>
    <t>Антифриз  40 зеленый</t>
  </si>
  <si>
    <t xml:space="preserve">Одобрения/Соответствия требованиям Volkswagen: TL 774-C, UzDAEWOO, FUSO KAMAZ Trucks. </t>
  </si>
  <si>
    <t>кг</t>
  </si>
  <si>
    <t xml:space="preserve">Антифриз 40 красный
</t>
  </si>
  <si>
    <t xml:space="preserve">Одобрения/Соответствия требованиям ОАО «АВТОВАЗ», VOLKSWAGEN, MAN, ОАО «КАМАЗ», ОАО «Тутаевский Моторный Завод», ОАО «АВТОДИЗЕЛЬ» (Ярославский моторный завод), «ФУЗО КАМАЗ Тракс Рус», ОАО «Минский моторный завод», «Группы ГАЗ». </t>
  </si>
  <si>
    <t xml:space="preserve">ТОСОЛ 40 </t>
  </si>
  <si>
    <t>СООТВЕТСТВУЕТ ТРЕБОВАНИЯМ
ГОСТ 28084-89 Прозрачная однородная жидкость голубого цвета без механических примесей. Плотность, кг/м³, при 20°С 1075-1085(метод испытаний ГОСТ 18995.1-73, р.1). Щелочность, см3 Не менее 13,05(метод испытаний ГОСТ 28084-п4.9). Температура начала кристаллизации, °С Не выше -40(метод испытаний ГОСТ 28084-89, п.5.3).</t>
  </si>
  <si>
    <t>ТОРМОЗНАЯ ЖИДКОСТЬ DOT-4 (455Г)</t>
  </si>
  <si>
    <t xml:space="preserve">СООТВЕТСТВУЕТ ТРЕБОВАНИЯМ ОАО «МАЗ» FMVSS 116,ОАО "АВТОВАЗ", DOT 4, SAE J 1704. </t>
  </si>
  <si>
    <t>шт</t>
  </si>
  <si>
    <t xml:space="preserve">СМАЗКА  ЛИТОЛ-24 </t>
  </si>
  <si>
    <t>Соответсвует требованиям ФИАТ-ВАЗ 55588, ОАО "АВТОВАЗ". ГОСТ 21150-87</t>
  </si>
  <si>
    <t xml:space="preserve">Солидол Ж 
</t>
  </si>
  <si>
    <t>ГОСТ 1033-79 с изм 1-3</t>
  </si>
  <si>
    <t xml:space="preserve">Одобрения/Соответсвия требованиям ОАО «АВТОВАЗ» ОАО «УМЗ» (SAE 10W-40) ОАО «ЗМЗ» API не менее SL/CD. 
</t>
  </si>
  <si>
    <t>Предельная стоимость лота составляет</t>
  </si>
  <si>
    <t>Объем может быть изменен на 20%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</si>
  <si>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</si>
  <si>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</si>
  <si>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</si>
  <si>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Адрес доставки</t>
  </si>
  <si>
    <t>Республика Башкортостан, г. Уфа, ул. Вологодская, 150</t>
  </si>
  <si>
    <t>Гарантийные обязательства</t>
  </si>
  <si>
    <t>12 месяцев</t>
  </si>
  <si>
    <t>Инициатор закупки:</t>
  </si>
  <si>
    <t>Фаттахов Ф.В. +7(347)2215719</t>
  </si>
  <si>
    <t>Контактное лицо по тех. Вопросам</t>
  </si>
  <si>
    <t>Антипов В.С.+7(347)2215419</t>
  </si>
  <si>
    <t>РАЗДЕЛ IV. Техническое задание</t>
  </si>
  <si>
    <t>Срок поставки товара устанавливается в согласованном Сторонами Заказе, но не может превышать 14 (четырнадцать) календарных дней с даты подписания сторонами Заказа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</si>
</sst>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р_."/>
    <numFmt numFmtId="165" formatCode="[$-419]General"/>
    <numFmt numFmtId="166" formatCode="#,##0.00&quot;   &quot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5" fontId="6" fillId="0" borderId="0" applyBorder="0" applyProtection="0"/>
    <xf numFmtId="0" fontId="7" fillId="0" borderId="0"/>
  </cellStyleXfs>
  <cellXfs count="66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left"/>
    </xf>
    <xf numFmtId="164" fontId="5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3" fontId="6" fillId="0" borderId="8" xfId="1" applyNumberFormat="1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166" fontId="6" fillId="0" borderId="10" xfId="1" applyNumberFormat="1" applyFont="1" applyFill="1" applyBorder="1" applyAlignment="1">
      <alignment horizontal="right" vertical="top" wrapText="1"/>
    </xf>
    <xf numFmtId="0" fontId="1" fillId="0" borderId="9" xfId="0" applyFont="1" applyBorder="1" applyAlignment="1">
      <alignment vertical="top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1" fillId="0" borderId="9" xfId="0" applyFont="1" applyBorder="1"/>
    <xf numFmtId="166" fontId="6" fillId="0" borderId="11" xfId="1" applyNumberFormat="1" applyFont="1" applyFill="1" applyBorder="1" applyAlignment="1">
      <alignment horizontal="right" vertical="top" wrapText="1"/>
    </xf>
    <xf numFmtId="166" fontId="6" fillId="0" borderId="0" xfId="1" applyNumberFormat="1" applyFont="1" applyFill="1" applyBorder="1" applyAlignment="1">
      <alignment horizontal="right" vertical="top" wrapText="1"/>
    </xf>
    <xf numFmtId="0" fontId="1" fillId="0" borderId="0" xfId="0" applyFont="1" applyBorder="1"/>
    <xf numFmtId="0" fontId="1" fillId="0" borderId="12" xfId="0" applyFont="1" applyBorder="1" applyAlignment="1">
      <alignment vertical="top" wrapText="1"/>
    </xf>
    <xf numFmtId="0" fontId="1" fillId="0" borderId="12" xfId="0" applyFont="1" applyBorder="1"/>
    <xf numFmtId="164" fontId="1" fillId="0" borderId="9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Border="1" applyAlignment="1">
      <alignment horizontal="center"/>
    </xf>
    <xf numFmtId="0" fontId="8" fillId="0" borderId="0" xfId="0" applyFont="1" applyAlignment="1"/>
    <xf numFmtId="0" fontId="9" fillId="0" borderId="0" xfId="0" applyFont="1" applyAlignment="1"/>
    <xf numFmtId="0" fontId="1" fillId="0" borderId="9" xfId="0" applyFont="1" applyFill="1" applyBorder="1" applyAlignment="1">
      <alignment vertical="top" wrapText="1"/>
    </xf>
    <xf numFmtId="0" fontId="1" fillId="0" borderId="9" xfId="0" applyFont="1" applyFill="1" applyBorder="1" applyAlignment="1">
      <alignment horizontal="center" vertical="center"/>
    </xf>
    <xf numFmtId="2" fontId="1" fillId="0" borderId="9" xfId="2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2" fontId="1" fillId="0" borderId="9" xfId="0" applyNumberFormat="1" applyFont="1" applyFill="1" applyBorder="1" applyAlignment="1">
      <alignment horizontal="center" vertical="center"/>
    </xf>
    <xf numFmtId="0" fontId="1" fillId="0" borderId="16" xfId="0" applyFont="1" applyBorder="1"/>
    <xf numFmtId="0" fontId="1" fillId="0" borderId="16" xfId="0" applyFont="1" applyBorder="1" applyAlignment="1">
      <alignment horizontal="left" wrapText="1"/>
    </xf>
    <xf numFmtId="0" fontId="0" fillId="0" borderId="0" xfId="0" applyBorder="1" applyAlignment="1"/>
    <xf numFmtId="0" fontId="1" fillId="0" borderId="16" xfId="0" applyFont="1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left" wrapText="1"/>
    </xf>
    <xf numFmtId="0" fontId="8" fillId="0" borderId="0" xfId="0" applyFont="1" applyAlignment="1"/>
    <xf numFmtId="0" fontId="9" fillId="0" borderId="0" xfId="0" applyFont="1" applyAlignment="1"/>
    <xf numFmtId="0" fontId="1" fillId="0" borderId="13" xfId="0" applyFont="1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1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1" fillId="0" borderId="9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top" wrapText="1"/>
    </xf>
  </cellXfs>
  <cellStyles count="3">
    <cellStyle name="Excel Built-in Normal" xfId="1"/>
    <cellStyle name="Обычный" xfId="0" builtinId="0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workbookViewId="0">
      <selection activeCell="L17" sqref="L17"/>
    </sheetView>
  </sheetViews>
  <sheetFormatPr defaultRowHeight="15" x14ac:dyDescent="0.25"/>
  <cols>
    <col min="1" max="1" width="0.85546875" style="1" customWidth="1"/>
    <col min="2" max="2" width="10" style="1" customWidth="1"/>
    <col min="3" max="4" width="8.42578125" style="1" hidden="1" customWidth="1"/>
    <col min="5" max="5" width="23.5703125" style="1" customWidth="1"/>
    <col min="6" max="6" width="36" style="1" customWidth="1"/>
    <col min="7" max="7" width="41.7109375" style="1" customWidth="1"/>
    <col min="8" max="8" width="6.5703125" style="1" customWidth="1"/>
    <col min="9" max="9" width="13" style="1" customWidth="1"/>
    <col min="10" max="10" width="12.42578125" style="1" customWidth="1"/>
    <col min="11" max="11" width="15.140625" style="1" customWidth="1"/>
    <col min="12" max="12" width="10.85546875" style="1" customWidth="1"/>
    <col min="13" max="13" width="18.42578125" style="1" customWidth="1"/>
    <col min="14" max="14" width="17" style="2" customWidth="1"/>
    <col min="15" max="16384" width="9.140625" style="1"/>
  </cols>
  <sheetData>
    <row r="1" spans="2:15" ht="18.75" x14ac:dyDescent="0.3">
      <c r="B1" s="42" t="s">
        <v>54</v>
      </c>
      <c r="C1" s="43"/>
      <c r="D1" s="43"/>
      <c r="E1" s="43"/>
      <c r="F1" s="43"/>
      <c r="G1" s="43"/>
    </row>
    <row r="2" spans="2:15" ht="18.75" x14ac:dyDescent="0.3">
      <c r="B2" s="27"/>
      <c r="C2" s="28"/>
      <c r="D2" s="28"/>
      <c r="E2" s="28"/>
      <c r="F2" s="28"/>
      <c r="G2" s="28"/>
    </row>
    <row r="3" spans="2:15" x14ac:dyDescent="0.25">
      <c r="B3" s="56" t="s">
        <v>0</v>
      </c>
      <c r="C3" s="56"/>
      <c r="D3" s="56"/>
      <c r="E3" s="56"/>
      <c r="F3" s="56"/>
      <c r="G3" s="56"/>
      <c r="H3" s="56"/>
      <c r="I3" s="56"/>
      <c r="J3" s="56"/>
      <c r="K3" s="56"/>
    </row>
    <row r="4" spans="2:15" ht="15.75" thickBot="1" x14ac:dyDescent="0.3">
      <c r="E4" s="3"/>
      <c r="F4" s="3"/>
      <c r="G4" s="4"/>
      <c r="L4" s="5"/>
    </row>
    <row r="5" spans="2:15" x14ac:dyDescent="0.25">
      <c r="B5" s="57" t="s">
        <v>1</v>
      </c>
      <c r="C5" s="59" t="s">
        <v>2</v>
      </c>
      <c r="D5" s="61" t="s">
        <v>3</v>
      </c>
      <c r="E5" s="63" t="s">
        <v>4</v>
      </c>
      <c r="F5" s="59" t="s">
        <v>5</v>
      </c>
      <c r="G5" s="63" t="s">
        <v>6</v>
      </c>
      <c r="H5" s="63" t="s">
        <v>7</v>
      </c>
      <c r="I5" s="65" t="s">
        <v>8</v>
      </c>
      <c r="J5" s="65"/>
      <c r="K5" s="63" t="s">
        <v>46</v>
      </c>
      <c r="L5" s="5"/>
    </row>
    <row r="6" spans="2:15" s="7" customFormat="1" ht="74.25" thickBot="1" x14ac:dyDescent="0.3">
      <c r="B6" s="58"/>
      <c r="C6" s="60"/>
      <c r="D6" s="62"/>
      <c r="E6" s="64"/>
      <c r="F6" s="60"/>
      <c r="G6" s="64"/>
      <c r="H6" s="64"/>
      <c r="I6" s="6" t="s">
        <v>9</v>
      </c>
      <c r="J6" s="6" t="s">
        <v>10</v>
      </c>
      <c r="K6" s="64"/>
    </row>
    <row r="7" spans="2:15" x14ac:dyDescent="0.25">
      <c r="B7" s="8">
        <v>1</v>
      </c>
      <c r="C7" s="8">
        <v>2</v>
      </c>
      <c r="D7" s="9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  <c r="J7" s="8">
        <v>9</v>
      </c>
      <c r="K7" s="8">
        <v>10</v>
      </c>
      <c r="N7" s="1"/>
    </row>
    <row r="8" spans="2:15" ht="45" x14ac:dyDescent="0.25">
      <c r="B8" s="10">
        <v>1</v>
      </c>
      <c r="C8" s="10"/>
      <c r="D8" s="11"/>
      <c r="E8" s="12" t="s">
        <v>11</v>
      </c>
      <c r="F8" s="29" t="s">
        <v>12</v>
      </c>
      <c r="G8" s="29" t="s">
        <v>13</v>
      </c>
      <c r="H8" s="30" t="s">
        <v>14</v>
      </c>
      <c r="I8" s="31">
        <f>115.74*1.05</f>
        <v>121.527</v>
      </c>
      <c r="J8" s="13">
        <f>I8*1.18</f>
        <v>143.40186</v>
      </c>
      <c r="K8" s="13"/>
      <c r="N8" s="1"/>
    </row>
    <row r="9" spans="2:15" ht="30" x14ac:dyDescent="0.25">
      <c r="B9" s="10">
        <v>2</v>
      </c>
      <c r="C9" s="10"/>
      <c r="D9" s="11"/>
      <c r="E9" s="12" t="s">
        <v>15</v>
      </c>
      <c r="F9" s="29" t="s">
        <v>12</v>
      </c>
      <c r="G9" s="29" t="s">
        <v>16</v>
      </c>
      <c r="H9" s="30" t="s">
        <v>14</v>
      </c>
      <c r="I9" s="31">
        <f>81.03*1.05</f>
        <v>85.081500000000005</v>
      </c>
      <c r="J9" s="13">
        <f t="shared" ref="J9:J19" si="0">I9*1.18</f>
        <v>100.39617</v>
      </c>
      <c r="K9" s="13"/>
      <c r="N9" s="1"/>
    </row>
    <row r="10" spans="2:15" ht="30" x14ac:dyDescent="0.25">
      <c r="B10" s="10">
        <v>3</v>
      </c>
      <c r="C10" s="10"/>
      <c r="D10" s="11"/>
      <c r="E10" s="12" t="s">
        <v>17</v>
      </c>
      <c r="F10" s="29" t="s">
        <v>12</v>
      </c>
      <c r="G10" s="29" t="s">
        <v>16</v>
      </c>
      <c r="H10" s="30" t="s">
        <v>14</v>
      </c>
      <c r="I10" s="31">
        <f>81.54*1.05</f>
        <v>85.617000000000004</v>
      </c>
      <c r="J10" s="13">
        <f t="shared" si="0"/>
        <v>101.02806</v>
      </c>
      <c r="K10" s="13"/>
      <c r="N10" s="1"/>
    </row>
    <row r="11" spans="2:15" ht="30" x14ac:dyDescent="0.25">
      <c r="B11" s="10">
        <v>4</v>
      </c>
      <c r="C11" s="10"/>
      <c r="D11" s="11"/>
      <c r="E11" s="12" t="s">
        <v>18</v>
      </c>
      <c r="F11" s="29" t="s">
        <v>12</v>
      </c>
      <c r="G11" s="32" t="s">
        <v>19</v>
      </c>
      <c r="H11" s="30" t="s">
        <v>14</v>
      </c>
      <c r="I11" s="31">
        <f>81.52*1.05</f>
        <v>85.596000000000004</v>
      </c>
      <c r="J11" s="13">
        <f t="shared" si="0"/>
        <v>101.00328</v>
      </c>
      <c r="K11" s="13"/>
      <c r="N11" s="1"/>
    </row>
    <row r="12" spans="2:15" ht="30" x14ac:dyDescent="0.25">
      <c r="B12" s="10">
        <v>5</v>
      </c>
      <c r="D12" s="11"/>
      <c r="E12" s="12" t="s">
        <v>20</v>
      </c>
      <c r="F12" s="29" t="s">
        <v>21</v>
      </c>
      <c r="G12" s="29" t="s">
        <v>16</v>
      </c>
      <c r="H12" s="30" t="s">
        <v>14</v>
      </c>
      <c r="I12" s="31">
        <f>81.05*1.05</f>
        <v>85.102500000000006</v>
      </c>
      <c r="J12" s="13">
        <f t="shared" si="0"/>
        <v>100.42095</v>
      </c>
      <c r="K12" s="13"/>
      <c r="N12" s="1"/>
    </row>
    <row r="13" spans="2:15" ht="60" x14ac:dyDescent="0.25">
      <c r="B13" s="10">
        <v>6</v>
      </c>
      <c r="C13" s="10"/>
      <c r="D13" s="11"/>
      <c r="E13" s="12" t="s">
        <v>22</v>
      </c>
      <c r="F13" s="29" t="s">
        <v>12</v>
      </c>
      <c r="G13" s="32" t="s">
        <v>23</v>
      </c>
      <c r="H13" s="30" t="s">
        <v>14</v>
      </c>
      <c r="I13" s="31">
        <f>108.22*1.05</f>
        <v>113.631</v>
      </c>
      <c r="J13" s="13">
        <f t="shared" si="0"/>
        <v>134.08457999999999</v>
      </c>
      <c r="K13" s="13"/>
      <c r="N13" s="1"/>
    </row>
    <row r="14" spans="2:15" ht="120" x14ac:dyDescent="0.25">
      <c r="B14" s="10">
        <v>7</v>
      </c>
      <c r="C14" s="10"/>
      <c r="D14" s="11"/>
      <c r="E14" s="12" t="s">
        <v>24</v>
      </c>
      <c r="F14" s="29" t="s">
        <v>12</v>
      </c>
      <c r="G14" s="29" t="s">
        <v>25</v>
      </c>
      <c r="H14" s="30" t="s">
        <v>14</v>
      </c>
      <c r="I14" s="31">
        <f>88.24*1.05</f>
        <v>92.652000000000001</v>
      </c>
      <c r="J14" s="13">
        <f t="shared" si="0"/>
        <v>109.32935999999999</v>
      </c>
      <c r="K14" s="13"/>
      <c r="M14" s="14"/>
      <c r="N14" s="14"/>
      <c r="O14" s="14"/>
    </row>
    <row r="15" spans="2:15" ht="45" x14ac:dyDescent="0.25">
      <c r="B15" s="10">
        <v>8</v>
      </c>
      <c r="C15" s="10"/>
      <c r="D15" s="11"/>
      <c r="E15" s="12" t="s">
        <v>26</v>
      </c>
      <c r="F15" s="29"/>
      <c r="G15" s="29" t="s">
        <v>27</v>
      </c>
      <c r="H15" s="30" t="s">
        <v>28</v>
      </c>
      <c r="I15" s="31">
        <f>1.05*63.27</f>
        <v>66.433500000000009</v>
      </c>
      <c r="J15" s="13">
        <f t="shared" si="0"/>
        <v>78.391530000000003</v>
      </c>
      <c r="K15" s="13"/>
      <c r="N15" s="1"/>
    </row>
    <row r="16" spans="2:15" ht="105" x14ac:dyDescent="0.25">
      <c r="B16" s="10">
        <v>9</v>
      </c>
      <c r="C16" s="10"/>
      <c r="D16" s="11"/>
      <c r="E16" s="12" t="s">
        <v>29</v>
      </c>
      <c r="F16" s="29"/>
      <c r="G16" s="32" t="s">
        <v>30</v>
      </c>
      <c r="H16" s="30" t="s">
        <v>28</v>
      </c>
      <c r="I16" s="31">
        <f>66.09*1.05</f>
        <v>69.394500000000008</v>
      </c>
      <c r="J16" s="13">
        <f t="shared" si="0"/>
        <v>81.885510000000011</v>
      </c>
      <c r="K16" s="13"/>
      <c r="N16" s="1"/>
    </row>
    <row r="17" spans="2:14" ht="150" x14ac:dyDescent="0.25">
      <c r="B17" s="10">
        <v>10</v>
      </c>
      <c r="C17" s="12"/>
      <c r="D17" s="11"/>
      <c r="E17" s="12" t="s">
        <v>31</v>
      </c>
      <c r="F17" s="29"/>
      <c r="G17" s="29" t="s">
        <v>32</v>
      </c>
      <c r="H17" s="30" t="s">
        <v>28</v>
      </c>
      <c r="I17" s="31">
        <f>51.72*1.05</f>
        <v>54.306000000000004</v>
      </c>
      <c r="J17" s="13">
        <f t="shared" si="0"/>
        <v>64.08108</v>
      </c>
      <c r="K17" s="13"/>
      <c r="N17" s="1"/>
    </row>
    <row r="18" spans="2:14" ht="45" x14ac:dyDescent="0.25">
      <c r="B18" s="10">
        <v>11</v>
      </c>
      <c r="C18" s="15"/>
      <c r="D18" s="16"/>
      <c r="E18" s="12" t="s">
        <v>33</v>
      </c>
      <c r="F18" s="29"/>
      <c r="G18" s="29" t="s">
        <v>34</v>
      </c>
      <c r="H18" s="30" t="s">
        <v>35</v>
      </c>
      <c r="I18" s="31">
        <f>58.17*1.05</f>
        <v>61.078500000000005</v>
      </c>
      <c r="J18" s="13">
        <f t="shared" si="0"/>
        <v>72.072630000000004</v>
      </c>
      <c r="K18" s="13"/>
      <c r="N18" s="1"/>
    </row>
    <row r="19" spans="2:14" ht="30" x14ac:dyDescent="0.25">
      <c r="B19" s="10">
        <v>12</v>
      </c>
      <c r="C19" s="15"/>
      <c r="D19" s="16"/>
      <c r="E19" s="12" t="s">
        <v>36</v>
      </c>
      <c r="F19" s="29"/>
      <c r="G19" s="29" t="s">
        <v>37</v>
      </c>
      <c r="H19" s="30" t="s">
        <v>28</v>
      </c>
      <c r="I19" s="31">
        <f>126.27*1.05</f>
        <v>132.58350000000002</v>
      </c>
      <c r="J19" s="13">
        <f t="shared" si="0"/>
        <v>156.44853000000001</v>
      </c>
      <c r="K19" s="13"/>
      <c r="N19" s="1"/>
    </row>
    <row r="20" spans="2:14" ht="30" x14ac:dyDescent="0.25">
      <c r="B20" s="10">
        <v>13</v>
      </c>
      <c r="C20" s="10"/>
      <c r="D20" s="11"/>
      <c r="E20" s="12" t="s">
        <v>38</v>
      </c>
      <c r="F20" s="29"/>
      <c r="G20" s="29" t="s">
        <v>39</v>
      </c>
      <c r="H20" s="30" t="s">
        <v>28</v>
      </c>
      <c r="I20" s="33">
        <f>78.49*1.05</f>
        <v>82.414500000000004</v>
      </c>
      <c r="J20" s="13">
        <f>I20*1.18</f>
        <v>97.249110000000002</v>
      </c>
      <c r="K20" s="13"/>
      <c r="N20" s="1"/>
    </row>
    <row r="21" spans="2:14" ht="60" x14ac:dyDescent="0.25">
      <c r="B21" s="10"/>
      <c r="C21" s="10"/>
      <c r="D21" s="17"/>
      <c r="E21" s="12" t="s">
        <v>11</v>
      </c>
      <c r="F21" s="29" t="s">
        <v>12</v>
      </c>
      <c r="G21" s="29" t="s">
        <v>40</v>
      </c>
      <c r="H21" s="30" t="s">
        <v>14</v>
      </c>
      <c r="I21" s="33">
        <f>122.6*1.05</f>
        <v>128.72999999999999</v>
      </c>
      <c r="J21" s="13">
        <f>I21*1.18</f>
        <v>151.90139999999997</v>
      </c>
      <c r="K21" s="13"/>
      <c r="N21" s="1"/>
    </row>
    <row r="22" spans="2:14" x14ac:dyDescent="0.25">
      <c r="B22" s="18"/>
      <c r="C22" s="18"/>
      <c r="D22" s="18"/>
      <c r="E22" s="19"/>
      <c r="F22" s="19"/>
      <c r="G22" s="19"/>
      <c r="H22" s="20"/>
      <c r="I22" s="20"/>
      <c r="J22" s="20"/>
      <c r="K22" s="21"/>
      <c r="N22" s="1"/>
    </row>
    <row r="23" spans="2:14" hidden="1" x14ac:dyDescent="0.25">
      <c r="B23" s="18"/>
      <c r="C23" s="18"/>
      <c r="D23" s="18"/>
      <c r="E23" s="14"/>
      <c r="F23" s="14"/>
      <c r="G23" s="14"/>
      <c r="H23" s="18"/>
      <c r="I23" s="18"/>
      <c r="J23" s="18"/>
      <c r="K23" s="18"/>
      <c r="N23" s="1"/>
    </row>
    <row r="24" spans="2:14" x14ac:dyDescent="0.25">
      <c r="B24" s="44" t="s">
        <v>41</v>
      </c>
      <c r="C24" s="45"/>
      <c r="D24" s="45"/>
      <c r="E24" s="45"/>
      <c r="F24" s="45"/>
      <c r="G24" s="45"/>
      <c r="H24" s="45"/>
      <c r="I24" s="45"/>
      <c r="J24" s="45"/>
      <c r="K24" s="46"/>
      <c r="L24" s="23"/>
      <c r="N24" s="1"/>
    </row>
    <row r="25" spans="2:14" x14ac:dyDescent="0.25">
      <c r="B25" s="44" t="s">
        <v>42</v>
      </c>
      <c r="C25" s="45"/>
      <c r="D25" s="45"/>
      <c r="E25" s="45"/>
      <c r="F25" s="45"/>
      <c r="G25" s="45"/>
      <c r="H25" s="45"/>
      <c r="I25" s="45"/>
      <c r="J25" s="45"/>
      <c r="K25" s="46"/>
      <c r="L25" s="23"/>
      <c r="N25" s="1"/>
    </row>
    <row r="26" spans="2:14" ht="31.5" customHeight="1" x14ac:dyDescent="0.25">
      <c r="B26" s="55" t="s">
        <v>43</v>
      </c>
      <c r="C26" s="55"/>
      <c r="D26" s="55"/>
      <c r="E26" s="55"/>
      <c r="F26" s="40" t="s">
        <v>55</v>
      </c>
      <c r="G26" s="53"/>
      <c r="H26" s="53"/>
      <c r="I26" s="53"/>
      <c r="J26" s="53"/>
      <c r="K26" s="54"/>
      <c r="L26" s="35"/>
      <c r="M26" s="36"/>
    </row>
    <row r="27" spans="2:14" ht="36.75" customHeight="1" x14ac:dyDescent="0.25">
      <c r="B27" s="55" t="s">
        <v>44</v>
      </c>
      <c r="C27" s="55"/>
      <c r="D27" s="55"/>
      <c r="E27" s="55"/>
      <c r="F27" s="47" t="s">
        <v>45</v>
      </c>
      <c r="G27" s="48"/>
      <c r="H27" s="48"/>
      <c r="I27" s="48"/>
      <c r="J27" s="48"/>
      <c r="K27" s="49"/>
      <c r="L27" s="37"/>
      <c r="M27" s="38"/>
    </row>
    <row r="28" spans="2:14" ht="15" customHeight="1" x14ac:dyDescent="0.25">
      <c r="B28" s="39" t="s">
        <v>46</v>
      </c>
      <c r="C28" s="39"/>
      <c r="D28" s="39"/>
      <c r="E28" s="39"/>
      <c r="F28" s="47" t="s">
        <v>47</v>
      </c>
      <c r="G28" s="48"/>
      <c r="H28" s="48"/>
      <c r="I28" s="48"/>
      <c r="J28" s="48"/>
      <c r="K28" s="49"/>
      <c r="L28" s="37"/>
      <c r="M28" s="38"/>
    </row>
    <row r="29" spans="2:14" x14ac:dyDescent="0.25">
      <c r="B29" s="50" t="s">
        <v>48</v>
      </c>
      <c r="C29" s="51"/>
      <c r="D29" s="51"/>
      <c r="E29" s="52"/>
      <c r="F29" s="40" t="s">
        <v>49</v>
      </c>
      <c r="G29" s="53"/>
      <c r="H29" s="53"/>
      <c r="I29" s="53"/>
      <c r="J29" s="53"/>
      <c r="K29" s="54"/>
      <c r="L29" s="35"/>
      <c r="M29" s="36"/>
    </row>
    <row r="30" spans="2:14" x14ac:dyDescent="0.25">
      <c r="B30" s="39" t="s">
        <v>50</v>
      </c>
      <c r="C30" s="39"/>
      <c r="D30" s="39"/>
      <c r="E30" s="39"/>
      <c r="F30" s="40" t="s">
        <v>51</v>
      </c>
      <c r="G30" s="41"/>
      <c r="H30" s="41"/>
      <c r="I30" s="41"/>
      <c r="J30" s="41"/>
      <c r="K30" s="41"/>
      <c r="L30" s="34"/>
    </row>
    <row r="31" spans="2:14" x14ac:dyDescent="0.25">
      <c r="B31" s="39" t="s">
        <v>52</v>
      </c>
      <c r="C31" s="39"/>
      <c r="D31" s="39"/>
      <c r="E31" s="39"/>
      <c r="F31" s="40" t="s">
        <v>53</v>
      </c>
      <c r="G31" s="41"/>
      <c r="H31" s="41"/>
      <c r="I31" s="41"/>
      <c r="J31" s="41"/>
      <c r="K31" s="41"/>
      <c r="L31" s="34"/>
    </row>
    <row r="32" spans="2:14" x14ac:dyDescent="0.25">
      <c r="B32" s="22"/>
      <c r="C32" s="22"/>
      <c r="D32" s="22"/>
      <c r="E32" s="22"/>
      <c r="F32" s="22"/>
      <c r="G32" s="23"/>
      <c r="H32" s="23"/>
      <c r="I32" s="23"/>
      <c r="J32" s="23"/>
      <c r="K32" s="23"/>
    </row>
    <row r="33" spans="1:8" x14ac:dyDescent="0.25">
      <c r="A33" s="24"/>
      <c r="B33" s="25"/>
      <c r="C33" s="25"/>
      <c r="D33" s="25"/>
      <c r="E33" s="25"/>
      <c r="F33" s="25"/>
      <c r="G33" s="25"/>
      <c r="H33" s="25"/>
    </row>
    <row r="34" spans="1:8" x14ac:dyDescent="0.25">
      <c r="A34" s="26"/>
      <c r="B34" s="25"/>
      <c r="C34" s="25"/>
      <c r="D34" s="25"/>
      <c r="E34" s="25"/>
      <c r="F34" s="25"/>
      <c r="G34" s="25"/>
      <c r="H34" s="25"/>
    </row>
    <row r="36" spans="1:8" x14ac:dyDescent="0.25">
      <c r="B36" s="5"/>
    </row>
    <row r="37" spans="1:8" x14ac:dyDescent="0.25">
      <c r="B37" s="5"/>
    </row>
    <row r="38" spans="1:8" x14ac:dyDescent="0.25">
      <c r="B38" s="5"/>
    </row>
  </sheetData>
  <mergeCells count="25">
    <mergeCell ref="G5:G6"/>
    <mergeCell ref="H5:H6"/>
    <mergeCell ref="I5:J5"/>
    <mergeCell ref="K5:K6"/>
    <mergeCell ref="B5:B6"/>
    <mergeCell ref="C5:C6"/>
    <mergeCell ref="D5:D6"/>
    <mergeCell ref="E5:E6"/>
    <mergeCell ref="F5:F6"/>
    <mergeCell ref="B31:E31"/>
    <mergeCell ref="F31:K31"/>
    <mergeCell ref="B1:G1"/>
    <mergeCell ref="B24:K24"/>
    <mergeCell ref="B25:K25"/>
    <mergeCell ref="B28:E28"/>
    <mergeCell ref="F28:K28"/>
    <mergeCell ref="B29:E29"/>
    <mergeCell ref="F29:K29"/>
    <mergeCell ref="B30:E30"/>
    <mergeCell ref="F30:K30"/>
    <mergeCell ref="B26:E26"/>
    <mergeCell ref="F26:K26"/>
    <mergeCell ref="B27:E27"/>
    <mergeCell ref="F27:K27"/>
    <mergeCell ref="B3:K3"/>
  </mergeCells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Татьяна Владимировна</dc:creator>
  <cp:lastModifiedBy>Данилова Татьяна Владимировна</cp:lastModifiedBy>
  <cp:lastPrinted>2018-02-16T12:09:47Z</cp:lastPrinted>
  <dcterms:created xsi:type="dcterms:W3CDTF">2018-02-14T05:23:13Z</dcterms:created>
  <dcterms:modified xsi:type="dcterms:W3CDTF">2018-02-16T12:10:04Z</dcterms:modified>
</cp:coreProperties>
</file>